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380" activeTab="0"/>
  </bookViews>
  <sheets>
    <sheet name="2017-2018" sheetId="1" r:id="rId1"/>
  </sheets>
  <definedNames/>
  <calcPr fullCalcOnLoad="1"/>
</workbook>
</file>

<file path=xl/sharedStrings.xml><?xml version="1.0" encoding="utf-8"?>
<sst xmlns="http://schemas.openxmlformats.org/spreadsheetml/2006/main" count="126" uniqueCount="73">
  <si>
    <t>Területi elosztó</t>
  </si>
  <si>
    <t>Szerződő fél  megnevezése</t>
  </si>
  <si>
    <t>Szerződő fél címe</t>
  </si>
  <si>
    <t>számlafizető megnevezése</t>
  </si>
  <si>
    <t>számlafizető címe</t>
  </si>
  <si>
    <t>fogyasztási hely megnevezése</t>
  </si>
  <si>
    <t>Fogyasztási hely címe</t>
  </si>
  <si>
    <t>megnevezése</t>
  </si>
  <si>
    <t>székhelye</t>
  </si>
  <si>
    <t>korlátozási besorolás</t>
  </si>
  <si>
    <t>POD szám (mérési pont azonosító)</t>
  </si>
  <si>
    <t xml:space="preserve"> július</t>
  </si>
  <si>
    <t>augusztus</t>
  </si>
  <si>
    <t>Szeptember</t>
  </si>
  <si>
    <t>október</t>
  </si>
  <si>
    <t>november</t>
  </si>
  <si>
    <t>december</t>
  </si>
  <si>
    <t xml:space="preserve"> Január</t>
  </si>
  <si>
    <t>Február</t>
  </si>
  <si>
    <t>március</t>
  </si>
  <si>
    <t>április</t>
  </si>
  <si>
    <t>május</t>
  </si>
  <si>
    <t>június</t>
  </si>
  <si>
    <t xml:space="preserve"> Csúcsnapi kapacitás (m3/nap)</t>
  </si>
  <si>
    <t>Fűtőérték  MJ/ gnm3</t>
  </si>
  <si>
    <t>szerződés kezdete</t>
  </si>
  <si>
    <t>szerződés vége</t>
  </si>
  <si>
    <t>Kőbányai Egyesített Bölcsödék</t>
  </si>
  <si>
    <t>1101 Bp Salgótarjáni út 47.</t>
  </si>
  <si>
    <t>nem korlátozható</t>
  </si>
  <si>
    <t>39N061010971000X</t>
  </si>
  <si>
    <t>Nincs</t>
  </si>
  <si>
    <t>FŐGÁZ Fölgázelosztási Kft</t>
  </si>
  <si>
    <t>1081 Bp II. János Pál pápa tér 20.</t>
  </si>
  <si>
    <t>Bölcsöde-Óvoda</t>
  </si>
  <si>
    <t>1105 Bp Zsivaj utca 1-3.</t>
  </si>
  <si>
    <t>39N061063491000O</t>
  </si>
  <si>
    <t>Budapest Főváros X. kerület Kőbányai Önkormányzat</t>
  </si>
  <si>
    <t>1102 Bp Szent László tér 29.</t>
  </si>
  <si>
    <t>Kőbányai Önkormányzat</t>
  </si>
  <si>
    <t>1107 Bp Bihari utca 23</t>
  </si>
  <si>
    <t>Sportközpont</t>
  </si>
  <si>
    <t>39N0608525400000</t>
  </si>
  <si>
    <t>1108 Bp. Sibrik Miklós út 78.</t>
  </si>
  <si>
    <t>39N061010979000U</t>
  </si>
  <si>
    <t>1105 Bp Ihász utca 24.</t>
  </si>
  <si>
    <t>1105 Bp. Ihász utca 24.</t>
  </si>
  <si>
    <t>VI.</t>
  </si>
  <si>
    <t>39N0609059160008</t>
  </si>
  <si>
    <t>Kőbányai Szivárvány Nonprofit Kft</t>
  </si>
  <si>
    <t>Kőbányai Szivárvány Nonprofit Kft.</t>
  </si>
  <si>
    <t>Idősek Otthona</t>
  </si>
  <si>
    <t>39N0610110380003</t>
  </si>
  <si>
    <t>Várható mennyiség</t>
  </si>
  <si>
    <r>
      <t>m</t>
    </r>
    <r>
      <rPr>
        <b/>
        <vertAlign val="superscript"/>
        <sz val="10"/>
        <color indexed="8"/>
        <rFont val="Times New Roman"/>
        <family val="1"/>
      </rPr>
      <t>3</t>
    </r>
  </si>
  <si>
    <t>szerződött mennyiség</t>
  </si>
  <si>
    <t>maximális mennyiség</t>
  </si>
  <si>
    <t>1107 Bp Bihari utca 23.</t>
  </si>
  <si>
    <t>1108 Budapest, Sütöde u. 4.</t>
  </si>
  <si>
    <t>Kocsis Sándor Sportközpont</t>
  </si>
  <si>
    <t>Fővárosi Pedagógiai Szakszolgálat</t>
  </si>
  <si>
    <t>várható havi mennyiség</t>
  </si>
  <si>
    <t>Tervezett fogyasztás (m3)</t>
  </si>
  <si>
    <t>Lekötés (m3/h)</t>
  </si>
  <si>
    <t>1101. Bp Kőbányai út 30.</t>
  </si>
  <si>
    <t>Kőbányai Mocorgó Óvoda</t>
  </si>
  <si>
    <t>Óvoda</t>
  </si>
  <si>
    <t>ELMŰ-ÉMÁSZ Energiakereskedő Kft</t>
  </si>
  <si>
    <t>1132. Budapest, Váci út 72-74</t>
  </si>
  <si>
    <t>39N061010911000W</t>
  </si>
  <si>
    <t>1102 Bp Kőrösi Csoma stny 8.</t>
  </si>
  <si>
    <t>az eljárás megindításakor hatályos kereskedő megnevezése</t>
  </si>
  <si>
    <t>az eljárás megindításakor hatályos kereskedő székhelye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</si>
</sst>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;[Red]0"/>
    <numFmt numFmtId="166" formatCode="mmm/yyyy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1" fillId="6" borderId="0" applyNumberFormat="0" applyBorder="0" applyAlignment="0" applyProtection="0"/>
    <xf numFmtId="0" fontId="12" fillId="28" borderId="8" applyNumberFormat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5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30" borderId="10" xfId="0" applyFont="1" applyFill="1" applyBorder="1" applyAlignment="1">
      <alignment horizontal="center"/>
    </xf>
    <xf numFmtId="0" fontId="18" fillId="30" borderId="10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20" fillId="30" borderId="11" xfId="0" applyFont="1" applyFill="1" applyBorder="1" applyAlignment="1">
      <alignment horizontal="center" wrapText="1"/>
    </xf>
    <xf numFmtId="0" fontId="22" fillId="30" borderId="11" xfId="0" applyFont="1" applyFill="1" applyBorder="1" applyAlignment="1">
      <alignment horizontal="center" wrapText="1"/>
    </xf>
    <xf numFmtId="0" fontId="20" fillId="30" borderId="11" xfId="0" applyFont="1" applyFill="1" applyBorder="1" applyAlignment="1">
      <alignment wrapText="1"/>
    </xf>
    <xf numFmtId="0" fontId="20" fillId="0" borderId="11" xfId="0" applyFont="1" applyBorder="1" applyAlignment="1">
      <alignment wrapText="1"/>
    </xf>
    <xf numFmtId="0" fontId="19" fillId="30" borderId="11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wrapText="1"/>
    </xf>
    <xf numFmtId="0" fontId="18" fillId="30" borderId="11" xfId="0" applyFont="1" applyFill="1" applyBorder="1" applyAlignment="1">
      <alignment wrapText="1"/>
    </xf>
    <xf numFmtId="0" fontId="19" fillId="30" borderId="11" xfId="0" applyFont="1" applyFill="1" applyBorder="1" applyAlignment="1">
      <alignment horizontal="left"/>
    </xf>
    <xf numFmtId="0" fontId="18" fillId="3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19" fillId="30" borderId="11" xfId="0" applyNumberFormat="1" applyFont="1" applyFill="1" applyBorder="1" applyAlignment="1">
      <alignment/>
    </xf>
    <xf numFmtId="0" fontId="18" fillId="30" borderId="11" xfId="0" applyFont="1" applyFill="1" applyBorder="1" applyAlignment="1">
      <alignment horizontal="center" vertical="center"/>
    </xf>
    <xf numFmtId="164" fontId="18" fillId="0" borderId="11" xfId="0" applyNumberFormat="1" applyFont="1" applyBorder="1" applyAlignment="1">
      <alignment/>
    </xf>
    <xf numFmtId="0" fontId="19" fillId="30" borderId="11" xfId="0" applyFont="1" applyFill="1" applyBorder="1" applyAlignment="1">
      <alignment horizontal="left" wrapText="1"/>
    </xf>
    <xf numFmtId="0" fontId="19" fillId="3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 shrinkToFit="1"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20" fillId="31" borderId="12" xfId="0" applyFont="1" applyFill="1" applyBorder="1" applyAlignment="1">
      <alignment/>
    </xf>
    <xf numFmtId="0" fontId="19" fillId="31" borderId="13" xfId="0" applyFont="1" applyFill="1" applyBorder="1" applyAlignment="1">
      <alignment/>
    </xf>
    <xf numFmtId="165" fontId="23" fillId="31" borderId="13" xfId="0" applyNumberFormat="1" applyFont="1" applyFill="1" applyBorder="1" applyAlignment="1">
      <alignment/>
    </xf>
    <xf numFmtId="0" fontId="20" fillId="31" borderId="14" xfId="0" applyFont="1" applyFill="1" applyBorder="1" applyAlignment="1">
      <alignment/>
    </xf>
    <xf numFmtId="0" fontId="20" fillId="31" borderId="0" xfId="0" applyFont="1" applyFill="1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25" fillId="31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wrapText="1"/>
    </xf>
    <xf numFmtId="0" fontId="21" fillId="30" borderId="15" xfId="0" applyFont="1" applyFill="1" applyBorder="1" applyAlignment="1">
      <alignment vertical="center"/>
    </xf>
    <xf numFmtId="0" fontId="21" fillId="30" borderId="16" xfId="0" applyFont="1" applyFill="1" applyBorder="1" applyAlignment="1">
      <alignment vertical="center"/>
    </xf>
    <xf numFmtId="0" fontId="21" fillId="30" borderId="17" xfId="0" applyFont="1" applyFill="1" applyBorder="1" applyAlignment="1">
      <alignment vertical="center"/>
    </xf>
    <xf numFmtId="3" fontId="18" fillId="0" borderId="0" xfId="0" applyNumberFormat="1" applyFont="1" applyAlignment="1">
      <alignment/>
    </xf>
    <xf numFmtId="0" fontId="21" fillId="30" borderId="18" xfId="0" applyFont="1" applyFill="1" applyBorder="1" applyAlignment="1">
      <alignment vertical="center"/>
    </xf>
    <xf numFmtId="0" fontId="20" fillId="3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8" fillId="3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164" fontId="32" fillId="0" borderId="11" xfId="0" applyNumberFormat="1" applyFont="1" applyBorder="1" applyAlignment="1">
      <alignment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D30"/>
  <sheetViews>
    <sheetView tabSelected="1" zoomScalePageLayoutView="0" workbookViewId="0" topLeftCell="A1">
      <pane ySplit="2" topLeftCell="A6" activePane="bottomLeft" state="frozen"/>
      <selection pane="topLeft" activeCell="Y1" sqref="Y1"/>
      <selection pane="bottomLeft" activeCell="AC22" sqref="AC22"/>
    </sheetView>
  </sheetViews>
  <sheetFormatPr defaultColWidth="9.140625" defaultRowHeight="15"/>
  <cols>
    <col min="1" max="1" width="20.421875" style="1" customWidth="1"/>
    <col min="2" max="2" width="19.00390625" style="1" customWidth="1"/>
    <col min="3" max="3" width="12.57421875" style="1" customWidth="1"/>
    <col min="4" max="4" width="13.28125" style="1" customWidth="1"/>
    <col min="5" max="5" width="20.57421875" style="1" customWidth="1"/>
    <col min="6" max="6" width="16.8515625" style="1" customWidth="1"/>
    <col min="7" max="7" width="15.57421875" style="44" customWidth="1"/>
    <col min="8" max="8" width="20.8515625" style="1" customWidth="1"/>
    <col min="9" max="9" width="14.00390625" style="1" customWidth="1"/>
    <col min="10" max="10" width="19.421875" style="1" customWidth="1"/>
    <col min="11" max="11" width="8.421875" style="1" customWidth="1"/>
    <col min="12" max="12" width="9.140625" style="1" customWidth="1"/>
    <col min="13" max="13" width="8.8515625" style="1" customWidth="1"/>
    <col min="14" max="15" width="7.7109375" style="1" customWidth="1"/>
    <col min="16" max="16" width="8.00390625" style="1" customWidth="1"/>
    <col min="17" max="17" width="10.57421875" style="1" customWidth="1"/>
    <col min="18" max="18" width="6.8515625" style="1" customWidth="1"/>
    <col min="19" max="20" width="8.28125" style="1" customWidth="1"/>
    <col min="21" max="21" width="10.28125" style="1" customWidth="1"/>
    <col min="22" max="22" width="10.00390625" style="1" customWidth="1"/>
    <col min="23" max="23" width="19.421875" style="1" customWidth="1"/>
    <col min="24" max="24" width="9.140625" style="2" hidden="1" customWidth="1"/>
    <col min="25" max="25" width="12.421875" style="2" customWidth="1"/>
    <col min="26" max="26" width="12.140625" style="1" hidden="1" customWidth="1"/>
    <col min="27" max="27" width="22.421875" style="1" customWidth="1"/>
    <col min="28" max="28" width="26.140625" style="1" customWidth="1"/>
    <col min="29" max="29" width="10.00390625" style="1" customWidth="1"/>
    <col min="30" max="16384" width="9.140625" style="1" customWidth="1"/>
  </cols>
  <sheetData>
    <row r="1" spans="1:28" ht="12.75">
      <c r="A1" s="51"/>
      <c r="B1" s="51"/>
      <c r="C1" s="51"/>
      <c r="D1" s="51"/>
      <c r="E1" s="51"/>
      <c r="F1" s="51"/>
      <c r="G1" s="52"/>
      <c r="H1" s="52"/>
      <c r="I1" s="53"/>
      <c r="J1" s="5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0</v>
      </c>
      <c r="AB1" s="51"/>
    </row>
    <row r="2" spans="1:28" ht="28.5" customHeight="1">
      <c r="A2" s="3"/>
      <c r="B2" s="3"/>
      <c r="C2" s="3"/>
      <c r="D2" s="3"/>
      <c r="E2" s="3"/>
      <c r="F2" s="3"/>
      <c r="G2" s="42"/>
      <c r="H2" s="3"/>
      <c r="I2" s="4"/>
      <c r="J2" s="4"/>
      <c r="K2" s="47"/>
      <c r="L2" s="47"/>
      <c r="M2" s="48"/>
      <c r="N2" s="46"/>
      <c r="O2" s="47"/>
      <c r="P2" s="47"/>
      <c r="Q2" s="47"/>
      <c r="R2" s="47"/>
      <c r="S2" s="48"/>
      <c r="T2" s="50"/>
      <c r="U2" s="50"/>
      <c r="V2" s="50"/>
      <c r="W2" s="3"/>
      <c r="X2" s="3"/>
      <c r="Y2" s="3"/>
      <c r="Z2" s="3"/>
      <c r="AA2" s="3"/>
      <c r="AB2" s="3"/>
    </row>
    <row r="3" spans="1:30" s="5" customFormat="1" ht="60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45" t="s">
        <v>71</v>
      </c>
      <c r="H3" s="45" t="s">
        <v>72</v>
      </c>
      <c r="I3" s="6" t="s">
        <v>9</v>
      </c>
      <c r="J3" s="6" t="s">
        <v>10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6" t="s">
        <v>21</v>
      </c>
      <c r="S3" s="6" t="s">
        <v>22</v>
      </c>
      <c r="T3" s="6" t="s">
        <v>11</v>
      </c>
      <c r="U3" s="6" t="s">
        <v>12</v>
      </c>
      <c r="V3" s="6" t="s">
        <v>13</v>
      </c>
      <c r="W3" s="6" t="s">
        <v>62</v>
      </c>
      <c r="X3" s="7" t="s">
        <v>23</v>
      </c>
      <c r="Y3" s="8" t="s">
        <v>63</v>
      </c>
      <c r="Z3" s="6" t="s">
        <v>24</v>
      </c>
      <c r="AA3" s="6" t="s">
        <v>7</v>
      </c>
      <c r="AB3" s="6" t="s">
        <v>8</v>
      </c>
      <c r="AC3" s="9" t="s">
        <v>25</v>
      </c>
      <c r="AD3" s="9" t="s">
        <v>26</v>
      </c>
    </row>
    <row r="4" spans="1:30" ht="57.75" customHeight="1">
      <c r="A4" s="10" t="s">
        <v>27</v>
      </c>
      <c r="B4" s="11" t="s">
        <v>70</v>
      </c>
      <c r="C4" s="11" t="s">
        <v>27</v>
      </c>
      <c r="D4" s="11" t="s">
        <v>70</v>
      </c>
      <c r="E4" s="11" t="s">
        <v>34</v>
      </c>
      <c r="F4" s="11" t="s">
        <v>28</v>
      </c>
      <c r="G4" s="43" t="s">
        <v>67</v>
      </c>
      <c r="H4" s="12" t="s">
        <v>68</v>
      </c>
      <c r="I4" s="13" t="s">
        <v>29</v>
      </c>
      <c r="J4" s="13" t="s">
        <v>30</v>
      </c>
      <c r="K4" s="14">
        <v>1915</v>
      </c>
      <c r="L4" s="14">
        <v>2314</v>
      </c>
      <c r="M4" s="14">
        <v>3976</v>
      </c>
      <c r="N4" s="14">
        <v>2550</v>
      </c>
      <c r="O4" s="14">
        <v>1762</v>
      </c>
      <c r="P4" s="14">
        <v>635</v>
      </c>
      <c r="Q4" s="14">
        <v>470</v>
      </c>
      <c r="R4" s="14">
        <v>470</v>
      </c>
      <c r="S4" s="14">
        <v>603</v>
      </c>
      <c r="T4" s="14">
        <v>568</v>
      </c>
      <c r="U4" s="14">
        <v>1669</v>
      </c>
      <c r="V4" s="14">
        <v>2177</v>
      </c>
      <c r="W4" s="15">
        <f>K4+L4+M4+N4+O4+P4+Q4+R4+S4+T4+U4+V4</f>
        <v>19109</v>
      </c>
      <c r="X4" s="16" t="s">
        <v>31</v>
      </c>
      <c r="Y4" s="10">
        <v>25</v>
      </c>
      <c r="Z4" s="17">
        <v>34.76</v>
      </c>
      <c r="AA4" s="12" t="s">
        <v>32</v>
      </c>
      <c r="AB4" s="12" t="s">
        <v>33</v>
      </c>
      <c r="AC4" s="18">
        <v>43009</v>
      </c>
      <c r="AD4" s="56">
        <v>43374</v>
      </c>
    </row>
    <row r="5" spans="1:30" ht="48" customHeight="1">
      <c r="A5" s="10" t="s">
        <v>27</v>
      </c>
      <c r="B5" s="11" t="s">
        <v>70</v>
      </c>
      <c r="C5" s="11" t="s">
        <v>27</v>
      </c>
      <c r="D5" s="11" t="s">
        <v>70</v>
      </c>
      <c r="E5" s="11" t="s">
        <v>34</v>
      </c>
      <c r="F5" s="19" t="s">
        <v>35</v>
      </c>
      <c r="G5" s="43" t="s">
        <v>67</v>
      </c>
      <c r="H5" s="12" t="s">
        <v>68</v>
      </c>
      <c r="I5" s="13" t="s">
        <v>29</v>
      </c>
      <c r="J5" s="13" t="s">
        <v>36</v>
      </c>
      <c r="K5" s="14">
        <v>2514</v>
      </c>
      <c r="L5" s="14">
        <v>3085</v>
      </c>
      <c r="M5" s="17">
        <v>2360</v>
      </c>
      <c r="N5" s="17">
        <v>1459</v>
      </c>
      <c r="O5" s="17">
        <v>2428</v>
      </c>
      <c r="P5" s="17">
        <v>381</v>
      </c>
      <c r="Q5" s="17">
        <v>380</v>
      </c>
      <c r="R5" s="17">
        <v>380</v>
      </c>
      <c r="S5" s="17">
        <v>735</v>
      </c>
      <c r="T5" s="14">
        <v>668</v>
      </c>
      <c r="U5" s="14">
        <v>1491</v>
      </c>
      <c r="V5" s="14">
        <v>2214</v>
      </c>
      <c r="W5" s="15">
        <f aca="true" t="shared" si="0" ref="W5:W10">K5+L5+M5+N5+O5+P5+Q5+R5+S5+T5+U5+V5</f>
        <v>18095</v>
      </c>
      <c r="X5" s="16" t="s">
        <v>31</v>
      </c>
      <c r="Y5" s="20">
        <v>25</v>
      </c>
      <c r="Z5" s="17">
        <v>34.77</v>
      </c>
      <c r="AA5" s="12" t="s">
        <v>32</v>
      </c>
      <c r="AB5" s="12" t="s">
        <v>33</v>
      </c>
      <c r="AC5" s="18">
        <v>43009</v>
      </c>
      <c r="AD5" s="56">
        <v>43374</v>
      </c>
    </row>
    <row r="6" spans="1:30" ht="50.25" customHeight="1">
      <c r="A6" s="10" t="s">
        <v>65</v>
      </c>
      <c r="B6" s="10" t="s">
        <v>64</v>
      </c>
      <c r="C6" s="10" t="s">
        <v>65</v>
      </c>
      <c r="D6" s="10" t="s">
        <v>64</v>
      </c>
      <c r="E6" s="19" t="s">
        <v>66</v>
      </c>
      <c r="F6" s="10" t="s">
        <v>64</v>
      </c>
      <c r="G6" s="43" t="s">
        <v>67</v>
      </c>
      <c r="H6" s="12" t="s">
        <v>68</v>
      </c>
      <c r="I6" s="13" t="s">
        <v>29</v>
      </c>
      <c r="J6" s="13" t="s">
        <v>69</v>
      </c>
      <c r="K6" s="14">
        <v>2229</v>
      </c>
      <c r="L6" s="14">
        <v>2910</v>
      </c>
      <c r="M6" s="17">
        <v>4325</v>
      </c>
      <c r="N6" s="17">
        <v>5777</v>
      </c>
      <c r="O6" s="17">
        <v>3166</v>
      </c>
      <c r="P6" s="17">
        <v>2912</v>
      </c>
      <c r="Q6" s="17">
        <v>1049</v>
      </c>
      <c r="R6" s="17">
        <v>1257</v>
      </c>
      <c r="S6" s="17">
        <v>427</v>
      </c>
      <c r="T6" s="14">
        <v>204</v>
      </c>
      <c r="U6" s="14">
        <v>74</v>
      </c>
      <c r="V6" s="14">
        <v>429</v>
      </c>
      <c r="W6" s="15">
        <f t="shared" si="0"/>
        <v>24759</v>
      </c>
      <c r="X6" s="16"/>
      <c r="Y6" s="20">
        <v>25</v>
      </c>
      <c r="Z6" s="17"/>
      <c r="AA6" s="12" t="s">
        <v>32</v>
      </c>
      <c r="AB6" s="12" t="s">
        <v>33</v>
      </c>
      <c r="AC6" s="18">
        <v>43009</v>
      </c>
      <c r="AD6" s="56">
        <v>43374</v>
      </c>
    </row>
    <row r="7" spans="1:30" ht="38.25">
      <c r="A7" s="21" t="s">
        <v>37</v>
      </c>
      <c r="B7" s="11" t="s">
        <v>38</v>
      </c>
      <c r="C7" s="11" t="s">
        <v>39</v>
      </c>
      <c r="D7" s="11" t="s">
        <v>38</v>
      </c>
      <c r="E7" s="22" t="s">
        <v>60</v>
      </c>
      <c r="F7" s="22" t="s">
        <v>43</v>
      </c>
      <c r="G7" s="43" t="s">
        <v>67</v>
      </c>
      <c r="H7" s="12" t="s">
        <v>68</v>
      </c>
      <c r="I7" s="13" t="s">
        <v>29</v>
      </c>
      <c r="J7" s="22" t="s">
        <v>44</v>
      </c>
      <c r="K7" s="21">
        <v>3332</v>
      </c>
      <c r="L7" s="21">
        <v>3919</v>
      </c>
      <c r="M7" s="21">
        <v>5913</v>
      </c>
      <c r="N7" s="21">
        <v>4913</v>
      </c>
      <c r="O7" s="21">
        <v>4732</v>
      </c>
      <c r="P7" s="21"/>
      <c r="Q7" s="21"/>
      <c r="R7" s="21"/>
      <c r="S7" s="21"/>
      <c r="T7" s="21"/>
      <c r="U7" s="21"/>
      <c r="V7" s="21"/>
      <c r="W7" s="15">
        <f t="shared" si="0"/>
        <v>22809</v>
      </c>
      <c r="X7" s="16" t="s">
        <v>31</v>
      </c>
      <c r="Y7" s="26">
        <v>40</v>
      </c>
      <c r="Z7" s="24">
        <v>34.77</v>
      </c>
      <c r="AA7" s="12" t="s">
        <v>32</v>
      </c>
      <c r="AB7" s="12" t="s">
        <v>33</v>
      </c>
      <c r="AC7" s="18">
        <v>43009</v>
      </c>
      <c r="AD7" s="56">
        <v>43374</v>
      </c>
    </row>
    <row r="8" spans="1:30" ht="43.5" customHeight="1">
      <c r="A8" s="21" t="s">
        <v>59</v>
      </c>
      <c r="B8" s="11" t="s">
        <v>57</v>
      </c>
      <c r="C8" s="21" t="s">
        <v>59</v>
      </c>
      <c r="D8" s="11" t="s">
        <v>40</v>
      </c>
      <c r="E8" s="22" t="s">
        <v>41</v>
      </c>
      <c r="F8" s="11" t="s">
        <v>40</v>
      </c>
      <c r="G8" s="43" t="s">
        <v>67</v>
      </c>
      <c r="H8" s="12" t="s">
        <v>68</v>
      </c>
      <c r="I8" s="25" t="s">
        <v>47</v>
      </c>
      <c r="J8" s="22" t="s">
        <v>42</v>
      </c>
      <c r="K8" s="21">
        <v>3250</v>
      </c>
      <c r="L8" s="21">
        <v>5810</v>
      </c>
      <c r="M8" s="21">
        <v>9683</v>
      </c>
      <c r="N8" s="21">
        <v>10035</v>
      </c>
      <c r="O8" s="21">
        <v>8676</v>
      </c>
      <c r="P8" s="21">
        <v>7067</v>
      </c>
      <c r="Q8" s="21">
        <v>4836</v>
      </c>
      <c r="R8" s="21">
        <v>84</v>
      </c>
      <c r="S8" s="21">
        <v>353</v>
      </c>
      <c r="T8" s="21">
        <v>400</v>
      </c>
      <c r="U8" s="21">
        <v>519</v>
      </c>
      <c r="V8" s="21">
        <v>610</v>
      </c>
      <c r="W8" s="15">
        <f t="shared" si="0"/>
        <v>51323</v>
      </c>
      <c r="X8" s="16"/>
      <c r="Y8" s="23">
        <v>40</v>
      </c>
      <c r="Z8" s="24">
        <v>34.76</v>
      </c>
      <c r="AA8" s="12" t="s">
        <v>32</v>
      </c>
      <c r="AB8" s="12" t="s">
        <v>33</v>
      </c>
      <c r="AC8" s="18">
        <v>43009</v>
      </c>
      <c r="AD8" s="56">
        <v>43374</v>
      </c>
    </row>
    <row r="9" spans="1:30" ht="38.25">
      <c r="A9" s="21" t="s">
        <v>59</v>
      </c>
      <c r="B9" s="22" t="s">
        <v>45</v>
      </c>
      <c r="C9" s="21" t="s">
        <v>59</v>
      </c>
      <c r="D9" s="22" t="s">
        <v>45</v>
      </c>
      <c r="E9" s="22" t="s">
        <v>41</v>
      </c>
      <c r="F9" s="22" t="s">
        <v>46</v>
      </c>
      <c r="G9" s="43" t="s">
        <v>67</v>
      </c>
      <c r="H9" s="12" t="s">
        <v>68</v>
      </c>
      <c r="I9" s="25" t="s">
        <v>47</v>
      </c>
      <c r="J9" s="22" t="s">
        <v>48</v>
      </c>
      <c r="K9" s="21">
        <v>2548</v>
      </c>
      <c r="L9" s="21">
        <v>3209</v>
      </c>
      <c r="M9" s="21">
        <v>4410</v>
      </c>
      <c r="N9" s="21">
        <v>4265</v>
      </c>
      <c r="O9" s="21">
        <v>3837</v>
      </c>
      <c r="P9" s="21">
        <v>2759</v>
      </c>
      <c r="Q9" s="21">
        <v>1746</v>
      </c>
      <c r="R9" s="21">
        <v>734</v>
      </c>
      <c r="S9" s="21">
        <v>472</v>
      </c>
      <c r="T9" s="21">
        <v>396</v>
      </c>
      <c r="U9" s="21">
        <v>282</v>
      </c>
      <c r="V9" s="21">
        <v>660</v>
      </c>
      <c r="W9" s="15">
        <f t="shared" si="0"/>
        <v>25318</v>
      </c>
      <c r="X9" s="16" t="s">
        <v>31</v>
      </c>
      <c r="Y9" s="26">
        <v>25</v>
      </c>
      <c r="Z9" s="24">
        <v>34.77</v>
      </c>
      <c r="AA9" s="12" t="s">
        <v>32</v>
      </c>
      <c r="AB9" s="12" t="s">
        <v>33</v>
      </c>
      <c r="AC9" s="18">
        <v>43009</v>
      </c>
      <c r="AD9" s="56">
        <v>43374</v>
      </c>
    </row>
    <row r="10" spans="1:30" ht="38.25">
      <c r="A10" s="27" t="s">
        <v>49</v>
      </c>
      <c r="B10" s="28" t="s">
        <v>58</v>
      </c>
      <c r="C10" s="29" t="s">
        <v>50</v>
      </c>
      <c r="D10" s="28" t="s">
        <v>58</v>
      </c>
      <c r="E10" s="29" t="s">
        <v>51</v>
      </c>
      <c r="F10" s="30" t="s">
        <v>58</v>
      </c>
      <c r="G10" s="43" t="s">
        <v>67</v>
      </c>
      <c r="H10" s="12" t="s">
        <v>68</v>
      </c>
      <c r="I10" s="25" t="s">
        <v>29</v>
      </c>
      <c r="J10" s="31" t="s">
        <v>52</v>
      </c>
      <c r="K10" s="32">
        <v>10500</v>
      </c>
      <c r="L10" s="32">
        <v>12000</v>
      </c>
      <c r="M10" s="32">
        <v>13100</v>
      </c>
      <c r="N10" s="32">
        <v>15100</v>
      </c>
      <c r="O10" s="32">
        <v>11500</v>
      </c>
      <c r="P10" s="32">
        <v>11500</v>
      </c>
      <c r="Q10" s="32">
        <v>6500</v>
      </c>
      <c r="R10" s="32">
        <v>4200</v>
      </c>
      <c r="S10" s="32">
        <v>2900</v>
      </c>
      <c r="T10" s="32">
        <v>3400</v>
      </c>
      <c r="U10" s="32">
        <v>3100</v>
      </c>
      <c r="V10" s="32">
        <v>3600</v>
      </c>
      <c r="W10" s="15">
        <f t="shared" si="0"/>
        <v>97400</v>
      </c>
      <c r="X10" s="33"/>
      <c r="Y10" s="26">
        <v>65</v>
      </c>
      <c r="Z10" s="24"/>
      <c r="AA10" s="12" t="s">
        <v>32</v>
      </c>
      <c r="AB10" s="12" t="s">
        <v>33</v>
      </c>
      <c r="AC10" s="18">
        <v>43009</v>
      </c>
      <c r="AD10" s="56">
        <v>43374</v>
      </c>
    </row>
    <row r="11" spans="1:23" ht="12.75">
      <c r="A11" s="1" t="s">
        <v>61</v>
      </c>
      <c r="K11" s="49">
        <f>K4+K5+K7+K8+K9+K10</f>
        <v>24059</v>
      </c>
      <c r="L11" s="49">
        <f aca="true" t="shared" si="1" ref="L11:V11">L4+L5+L7+L8+L9+L10</f>
        <v>30337</v>
      </c>
      <c r="M11" s="49">
        <f t="shared" si="1"/>
        <v>39442</v>
      </c>
      <c r="N11" s="49">
        <f t="shared" si="1"/>
        <v>38322</v>
      </c>
      <c r="O11" s="49">
        <f t="shared" si="1"/>
        <v>32935</v>
      </c>
      <c r="P11" s="49">
        <f t="shared" si="1"/>
        <v>22342</v>
      </c>
      <c r="Q11" s="49">
        <f t="shared" si="1"/>
        <v>13932</v>
      </c>
      <c r="R11" s="49">
        <f t="shared" si="1"/>
        <v>5868</v>
      </c>
      <c r="S11" s="49">
        <f t="shared" si="1"/>
        <v>5063</v>
      </c>
      <c r="T11" s="49">
        <f t="shared" si="1"/>
        <v>5432</v>
      </c>
      <c r="U11" s="49">
        <f t="shared" si="1"/>
        <v>7061</v>
      </c>
      <c r="V11" s="49">
        <f t="shared" si="1"/>
        <v>9261</v>
      </c>
      <c r="W11" s="49">
        <f>W4+W5+W6+W7+W8+W9+W10</f>
        <v>258813</v>
      </c>
    </row>
    <row r="12" ht="13.5" thickBot="1"/>
    <row r="13" spans="23:26" ht="16.5">
      <c r="W13" s="34" t="s">
        <v>53</v>
      </c>
      <c r="X13" s="35"/>
      <c r="Y13" s="36">
        <f>SUM(W4:W10)</f>
        <v>258813</v>
      </c>
      <c r="Z13" s="37" t="s">
        <v>54</v>
      </c>
    </row>
    <row r="14" spans="23:26" ht="15.75">
      <c r="W14" s="38"/>
      <c r="X14" s="40"/>
      <c r="Y14" s="41"/>
      <c r="Z14" s="39"/>
    </row>
    <row r="15" spans="17:26" ht="16.5">
      <c r="Q15" s="49"/>
      <c r="W15" s="34" t="s">
        <v>55</v>
      </c>
      <c r="X15" s="35"/>
      <c r="Y15" s="36">
        <f>Y13*0.8</f>
        <v>207050.40000000002</v>
      </c>
      <c r="Z15" s="37" t="s">
        <v>54</v>
      </c>
    </row>
    <row r="16" spans="23:26" ht="15.75">
      <c r="W16" s="38"/>
      <c r="X16" s="40"/>
      <c r="Y16" s="41"/>
      <c r="Z16" s="39"/>
    </row>
    <row r="17" spans="23:26" ht="16.5">
      <c r="W17" s="34" t="s">
        <v>56</v>
      </c>
      <c r="X17" s="35"/>
      <c r="Y17" s="36">
        <f>Y15*1.5</f>
        <v>310575.60000000003</v>
      </c>
      <c r="Z17" s="37" t="s">
        <v>54</v>
      </c>
    </row>
    <row r="19" ht="12.75">
      <c r="Q19" s="49"/>
    </row>
    <row r="22" ht="12.75">
      <c r="Q22" s="49"/>
    </row>
    <row r="30" spans="11:12" ht="15">
      <c r="K30" s="54"/>
      <c r="L30" s="55"/>
    </row>
  </sheetData>
  <sheetProtection selectLockedCells="1" selectUnlockedCells="1"/>
  <mergeCells count="6">
    <mergeCell ref="AA1:AB1"/>
    <mergeCell ref="A1:F1"/>
    <mergeCell ref="G1:H1"/>
    <mergeCell ref="I1:J1"/>
    <mergeCell ref="K1:Z1"/>
    <mergeCell ref="K30:L3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Magyar Adrienn</dc:creator>
  <cp:keywords/>
  <dc:description/>
  <cp:lastModifiedBy>User</cp:lastModifiedBy>
  <dcterms:created xsi:type="dcterms:W3CDTF">2015-02-18T10:58:37Z</dcterms:created>
  <dcterms:modified xsi:type="dcterms:W3CDTF">2017-05-11T13:00:46Z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